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Speicherfreigabe\Arbeit\Homepage\"/>
    </mc:Choice>
  </mc:AlternateContent>
  <bookViews>
    <workbookView xWindow="0" yWindow="0" windowWidth="23040" windowHeight="9108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C18" i="1" l="1"/>
  <c r="D18" i="1"/>
  <c r="D17" i="1"/>
  <c r="F10" i="1"/>
  <c r="F9" i="1"/>
  <c r="E16" i="1"/>
  <c r="D16" i="1"/>
  <c r="D15" i="1"/>
  <c r="C16" i="1"/>
  <c r="C15" i="1"/>
  <c r="H11" i="1"/>
  <c r="F8" i="1"/>
  <c r="G8" i="1" s="1"/>
  <c r="F7" i="1"/>
  <c r="G7" i="1" s="1"/>
  <c r="F6" i="1"/>
  <c r="G6" i="1" s="1"/>
  <c r="F15" i="1" l="1"/>
  <c r="G15" i="1" s="1"/>
  <c r="F16" i="1"/>
  <c r="G16" i="1" s="1"/>
  <c r="G10" i="1"/>
  <c r="G9" i="1"/>
  <c r="F18" i="1"/>
  <c r="D14" i="1"/>
  <c r="C17" i="1"/>
  <c r="C14" i="1"/>
  <c r="F14" i="1" l="1"/>
  <c r="G14" i="1" s="1"/>
  <c r="H19" i="1"/>
  <c r="F17" i="1"/>
  <c r="G17" i="1" s="1"/>
  <c r="G18" i="1"/>
  <c r="G11" i="1"/>
  <c r="F11" i="1"/>
  <c r="G19" i="1" l="1"/>
  <c r="H21" i="1" s="1"/>
  <c r="H24" i="1" s="1"/>
  <c r="F19" i="1"/>
  <c r="H26" i="1" l="1"/>
</calcChain>
</file>

<file path=xl/sharedStrings.xml><?xml version="1.0" encoding="utf-8"?>
<sst xmlns="http://schemas.openxmlformats.org/spreadsheetml/2006/main" count="20" uniqueCount="12">
  <si>
    <t>LED-Lampe (W)</t>
  </si>
  <si>
    <t>Täglicher Betrieb (Stunden)</t>
  </si>
  <si>
    <t>Anzahl der Lampen</t>
  </si>
  <si>
    <t>Kosten Jahr (€)</t>
  </si>
  <si>
    <t>Kosten Tag (€)</t>
  </si>
  <si>
    <t>€</t>
  </si>
  <si>
    <t>Standart Lampe (W)</t>
  </si>
  <si>
    <t>Strompreis  (€/kWh)</t>
  </si>
  <si>
    <t>Preis/Lampe</t>
  </si>
  <si>
    <t xml:space="preserve">                                                     </t>
  </si>
  <si>
    <t>Gesamtkosten</t>
  </si>
  <si>
    <t xml:space="preserve">                                                                              Energiekostenrechner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</si>
</sst>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17317"/>
      <name val="Calibri"/>
      <family val="2"/>
      <scheme val="minor"/>
    </font>
    <font>
      <sz val="11"/>
      <color rgb="FF017317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A43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17317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9" xfId="0" applyFill="1" applyBorder="1" applyAlignment="1" applyProtection="1">
      <alignment horizontal="center"/>
    </xf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22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5" xfId="0" applyFill="1" applyBorder="1" applyProtection="1"/>
    <xf numFmtId="0" fontId="5" fillId="2" borderId="7" xfId="0" applyFont="1" applyFill="1" applyBorder="1" applyProtection="1"/>
    <xf numFmtId="0" fontId="0" fillId="2" borderId="13" xfId="0" applyFill="1" applyBorder="1" applyAlignment="1" applyProtection="1">
      <alignment horizontal="center"/>
    </xf>
    <xf numFmtId="0" fontId="0" fillId="2" borderId="8" xfId="0" applyFill="1" applyBorder="1" applyProtection="1"/>
    <xf numFmtId="0" fontId="5" fillId="2" borderId="9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4" fillId="2" borderId="6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2" borderId="16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2" fontId="3" fillId="2" borderId="4" xfId="0" applyNumberFormat="1" applyFont="1" applyFill="1" applyBorder="1" applyProtection="1"/>
    <xf numFmtId="0" fontId="2" fillId="2" borderId="22" xfId="0" applyFont="1" applyFill="1" applyBorder="1" applyProtection="1"/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/>
    <xf numFmtId="0" fontId="0" fillId="2" borderId="26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Protection="1"/>
    <xf numFmtId="0" fontId="6" fillId="2" borderId="22" xfId="0" applyFont="1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2" borderId="27" xfId="0" applyFont="1" applyFill="1" applyBorder="1" applyAlignment="1" applyProtection="1">
      <alignment horizontal="right" vertical="top"/>
    </xf>
    <xf numFmtId="0" fontId="0" fillId="2" borderId="28" xfId="0" applyFont="1" applyFill="1" applyBorder="1" applyAlignment="1" applyProtection="1">
      <alignment horizontal="right" vertical="top"/>
    </xf>
    <xf numFmtId="2" fontId="5" fillId="2" borderId="7" xfId="0" applyNumberFormat="1" applyFont="1" applyFill="1" applyBorder="1" applyProtection="1"/>
    <xf numFmtId="2" fontId="5" fillId="2" borderId="9" xfId="0" applyNumberFormat="1" applyFont="1" applyFill="1" applyBorder="1" applyProtection="1"/>
    <xf numFmtId="0" fontId="3" fillId="2" borderId="27" xfId="0" applyFont="1" applyFill="1" applyBorder="1" applyAlignment="1" applyProtection="1">
      <alignment horizontal="right" vertical="top"/>
    </xf>
    <xf numFmtId="0" fontId="3" fillId="2" borderId="28" xfId="0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9FDFD"/>
      <color rgb="FFFFA43F"/>
      <color rgb="FFFF2525"/>
      <color rgb="FFA7D971"/>
      <color rgb="FF017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1836420</xdr:colOff>
      <xdr:row>21</xdr:row>
      <xdr:rowOff>139479</xdr:rowOff>
    </xdr:from>
    <xdr:ext cx="3299460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5780" y="2524539"/>
          <a:ext cx="329946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Harmonisierung der Investitionskosten bei Austausch </a:t>
          </a:r>
        </a:p>
        <a:p>
          <a:pPr algn="l"/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    der angegebenen</a:t>
          </a:r>
          <a:r>
            <a:rPr lang="de-AT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Lampen durch LED-Lampen</a:t>
          </a:r>
          <a:r>
            <a:rPr lang="de-AT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nach</a:t>
          </a:r>
          <a:endParaRPr lang="de-AT" sz="1100" b="1">
            <a:solidFill>
              <a:srgbClr val="0070C0"/>
            </a:solidFill>
            <a:latin typeface="+mn-lt"/>
          </a:endParaRPr>
        </a:p>
      </xdr:txBody>
    </xdr:sp>
    <xdr:clientData/>
  </xdr:oneCellAnchor>
  <xdr:oneCellAnchor>
    <xdr:from>
      <xdr:col>7</xdr:col>
      <xdr:colOff>800100</xdr:colOff>
      <xdr:row>22</xdr:row>
      <xdr:rowOff>141772</xdr:rowOff>
    </xdr:from>
    <xdr:ext cx="609600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30440" y="2709712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Jahren</a:t>
          </a:r>
          <a:endParaRPr lang="de-AT" sz="1100" b="1">
            <a:solidFill>
              <a:srgbClr val="0070C0"/>
            </a:solidFill>
          </a:endParaRPr>
        </a:p>
      </xdr:txBody>
    </xdr:sp>
    <xdr:clientData/>
  </xdr:oneCellAnchor>
  <xdr:oneCellAnchor>
    <xdr:from>
      <xdr:col>4</xdr:col>
      <xdr:colOff>548640</xdr:colOff>
      <xdr:row>19</xdr:row>
      <xdr:rowOff>159305</xdr:rowOff>
    </xdr:from>
    <xdr:ext cx="2705100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60620" y="2170985"/>
          <a:ext cx="2705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Stromeinsparung mit LED-Lampen pro Jahr</a:t>
          </a:r>
          <a:endParaRPr lang="de-AT" sz="1100" b="1">
            <a:solidFill>
              <a:srgbClr val="0070C0"/>
            </a:solidFill>
            <a:latin typeface="+mn-lt"/>
          </a:endParaRPr>
        </a:p>
      </xdr:txBody>
    </xdr:sp>
    <xdr:clientData/>
  </xdr:oneCellAnchor>
  <xdr:oneCellAnchor>
    <xdr:from>
      <xdr:col>4</xdr:col>
      <xdr:colOff>7620</xdr:colOff>
      <xdr:row>24</xdr:row>
      <xdr:rowOff>126506</xdr:rowOff>
    </xdr:from>
    <xdr:ext cx="3299460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9600" y="3067826"/>
          <a:ext cx="32994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de-AT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Stromeinsparung nach der Harmonisierung</a:t>
          </a:r>
          <a:r>
            <a:rPr lang="de-AT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pro Jahr:</a:t>
          </a:r>
          <a:endParaRPr lang="de-AT" sz="1100" b="1">
            <a:solidFill>
              <a:srgbClr val="0070C0"/>
            </a:solidFill>
            <a:latin typeface="+mn-lt"/>
          </a:endParaRPr>
        </a:p>
      </xdr:txBody>
    </xdr:sp>
    <xdr:clientData/>
  </xdr:oneCellAnchor>
  <xdr:twoCellAnchor editAs="oneCell">
    <xdr:from>
      <xdr:col>1</xdr:col>
      <xdr:colOff>7620</xdr:colOff>
      <xdr:row>1</xdr:row>
      <xdr:rowOff>7620</xdr:rowOff>
    </xdr:from>
    <xdr:to>
      <xdr:col>8</xdr:col>
      <xdr:colOff>7620</xdr:colOff>
      <xdr:row>1</xdr:row>
      <xdr:rowOff>1979094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495300"/>
          <a:ext cx="8732520" cy="19714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7620</xdr:rowOff>
    </xdr:from>
    <xdr:to>
      <xdr:col>8</xdr:col>
      <xdr:colOff>0</xdr:colOff>
      <xdr:row>4</xdr:row>
      <xdr:rowOff>7620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3400" y="2065020"/>
          <a:ext cx="8359140" cy="365760"/>
        </a:xfrm>
        <a:prstGeom prst="rect">
          <a:avLst/>
        </a:prstGeom>
        <a:solidFill>
          <a:srgbClr val="FFFF00">
            <a:alpha val="55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/>
            <a:t>Anleitung</a:t>
          </a:r>
          <a:r>
            <a:rPr lang="de-AT" sz="1100"/>
            <a:t>: In</a:t>
          </a:r>
          <a:r>
            <a:rPr lang="de-AT" sz="1100" baseline="0"/>
            <a:t> die Orangefarbenen Felder die </a:t>
          </a:r>
          <a:r>
            <a:rPr lang="de-AT" sz="1100" i="1" baseline="0"/>
            <a:t>Anzahl der Lampen</a:t>
          </a:r>
          <a:r>
            <a:rPr lang="de-AT" sz="1100" baseline="0"/>
            <a:t> mit der jeweiligen durchschnittlichen </a:t>
          </a:r>
          <a:r>
            <a:rPr lang="de-AT" sz="1100" i="1" baseline="0"/>
            <a:t>Betriebsdauer pro Tag angeben.</a:t>
          </a:r>
        </a:p>
        <a:p>
          <a:endParaRPr lang="de-AT" sz="1100" i="1"/>
        </a:p>
      </xdr:txBody>
    </xdr:sp>
    <xdr:clientData/>
  </xdr:twoCellAnchor>
  <xdr:twoCellAnchor>
    <xdr:from>
      <xdr:col>0</xdr:col>
      <xdr:colOff>412496</xdr:colOff>
      <xdr:row>7</xdr:row>
      <xdr:rowOff>165608</xdr:rowOff>
    </xdr:from>
    <xdr:to>
      <xdr:col>1</xdr:col>
      <xdr:colOff>1066800</xdr:colOff>
      <xdr:row>9</xdr:row>
      <xdr:rowOff>28448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2496" y="3140456"/>
          <a:ext cx="111150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(Leuchstofflampe)</a:t>
          </a:r>
        </a:p>
      </xdr:txBody>
    </xdr:sp>
    <xdr:clientData/>
  </xdr:twoCellAnchor>
  <xdr:twoCellAnchor>
    <xdr:from>
      <xdr:col>11</xdr:col>
      <xdr:colOff>121920</xdr:colOff>
      <xdr:row>0</xdr:row>
      <xdr:rowOff>426720</xdr:rowOff>
    </xdr:from>
    <xdr:to>
      <xdr:col>23</xdr:col>
      <xdr:colOff>50800</xdr:colOff>
      <xdr:row>7</xdr:row>
      <xdr:rowOff>50800</xdr:rowOff>
    </xdr:to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165840" y="426720"/>
          <a:ext cx="9438640" cy="260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  <xdr:twoCellAnchor>
    <xdr:from>
      <xdr:col>0</xdr:col>
      <xdr:colOff>400304</xdr:colOff>
      <xdr:row>4</xdr:row>
      <xdr:rowOff>175006</xdr:rowOff>
    </xdr:from>
    <xdr:to>
      <xdr:col>2</xdr:col>
      <xdr:colOff>6096</xdr:colOff>
      <xdr:row>6</xdr:row>
      <xdr:rowOff>16256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0304" y="2601214"/>
          <a:ext cx="1391920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(60W Glühbirne Halogen E27)</a:t>
          </a:r>
        </a:p>
      </xdr:txBody>
    </xdr:sp>
    <xdr:clientData/>
  </xdr:twoCellAnchor>
  <xdr:twoCellAnchor>
    <xdr:from>
      <xdr:col>0</xdr:col>
      <xdr:colOff>402336</xdr:colOff>
      <xdr:row>6</xdr:row>
      <xdr:rowOff>175006</xdr:rowOff>
    </xdr:from>
    <xdr:to>
      <xdr:col>1</xdr:col>
      <xdr:colOff>1152144</xdr:colOff>
      <xdr:row>8</xdr:row>
      <xdr:rowOff>16256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02336" y="2966974"/>
          <a:ext cx="1207008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(35W Spot GU10/GU5,3)</a:t>
          </a:r>
        </a:p>
      </xdr:txBody>
    </xdr:sp>
    <xdr:clientData/>
  </xdr:twoCellAnchor>
  <xdr:twoCellAnchor>
    <xdr:from>
      <xdr:col>0</xdr:col>
      <xdr:colOff>410972</xdr:colOff>
      <xdr:row>8</xdr:row>
      <xdr:rowOff>159512</xdr:rowOff>
    </xdr:from>
    <xdr:to>
      <xdr:col>1</xdr:col>
      <xdr:colOff>1072896</xdr:colOff>
      <xdr:row>10</xdr:row>
      <xdr:rowOff>22352</xdr:rowOff>
    </xdr:to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10972" y="3317240"/>
          <a:ext cx="111912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(Leuchstofflampe)</a:t>
          </a:r>
        </a:p>
      </xdr:txBody>
    </xdr:sp>
    <xdr:clientData/>
  </xdr:twoCellAnchor>
  <xdr:twoCellAnchor>
    <xdr:from>
      <xdr:col>0</xdr:col>
      <xdr:colOff>394208</xdr:colOff>
      <xdr:row>5</xdr:row>
      <xdr:rowOff>175006</xdr:rowOff>
    </xdr:from>
    <xdr:to>
      <xdr:col>2</xdr:col>
      <xdr:colOff>128016</xdr:colOff>
      <xdr:row>7</xdr:row>
      <xdr:rowOff>16256</xdr:rowOff>
    </xdr:to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4208" y="2784094"/>
          <a:ext cx="1660144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(25W</a:t>
          </a:r>
          <a:r>
            <a:rPr lang="de-AT" sz="800" baseline="0"/>
            <a:t> Kerzenbirne Halogen E14)</a:t>
          </a:r>
          <a:endParaRPr lang="de-AT" sz="800"/>
        </a:p>
      </xdr:txBody>
    </xdr:sp>
    <xdr:clientData/>
  </xdr:twoCellAnchor>
  <xdr:twoCellAnchor>
    <xdr:from>
      <xdr:col>0</xdr:col>
      <xdr:colOff>401828</xdr:colOff>
      <xdr:row>13</xdr:row>
      <xdr:rowOff>165862</xdr:rowOff>
    </xdr:from>
    <xdr:to>
      <xdr:col>2</xdr:col>
      <xdr:colOff>135636</xdr:colOff>
      <xdr:row>15</xdr:row>
      <xdr:rowOff>7112</xdr:rowOff>
    </xdr:to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01828" y="4654042"/>
          <a:ext cx="1760728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(25W</a:t>
          </a:r>
          <a:r>
            <a:rPr lang="de-AT" sz="800" baseline="0"/>
            <a:t> Kerzenbirne Halogen E14)</a:t>
          </a:r>
          <a:endParaRPr lang="de-AT" sz="800"/>
        </a:p>
      </xdr:txBody>
    </xdr:sp>
    <xdr:clientData/>
  </xdr:twoCellAnchor>
  <xdr:twoCellAnchor>
    <xdr:from>
      <xdr:col>0</xdr:col>
      <xdr:colOff>409956</xdr:colOff>
      <xdr:row>12</xdr:row>
      <xdr:rowOff>175260</xdr:rowOff>
    </xdr:from>
    <xdr:to>
      <xdr:col>2</xdr:col>
      <xdr:colOff>15748</xdr:colOff>
      <xdr:row>14</xdr:row>
      <xdr:rowOff>16510</xdr:rowOff>
    </xdr:to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09956" y="4480560"/>
          <a:ext cx="1632712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(60W Glühbirne Halogen E27)</a:t>
          </a:r>
        </a:p>
      </xdr:txBody>
    </xdr:sp>
    <xdr:clientData/>
  </xdr:twoCellAnchor>
  <xdr:twoCellAnchor>
    <xdr:from>
      <xdr:col>0</xdr:col>
      <xdr:colOff>408432</xdr:colOff>
      <xdr:row>14</xdr:row>
      <xdr:rowOff>181102</xdr:rowOff>
    </xdr:from>
    <xdr:to>
      <xdr:col>1</xdr:col>
      <xdr:colOff>1158240</xdr:colOff>
      <xdr:row>16</xdr:row>
      <xdr:rowOff>22352</xdr:rowOff>
    </xdr:to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08432" y="4436110"/>
          <a:ext cx="1207008" cy="20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(35W Spot GU10/GU5,3)</a:t>
          </a:r>
        </a:p>
      </xdr:txBody>
    </xdr:sp>
    <xdr:clientData/>
  </xdr:twoCellAnchor>
  <xdr:twoCellAnchor>
    <xdr:from>
      <xdr:col>0</xdr:col>
      <xdr:colOff>406400</xdr:colOff>
      <xdr:row>15</xdr:row>
      <xdr:rowOff>153416</xdr:rowOff>
    </xdr:from>
    <xdr:to>
      <xdr:col>1</xdr:col>
      <xdr:colOff>1060704</xdr:colOff>
      <xdr:row>17</xdr:row>
      <xdr:rowOff>16256</xdr:rowOff>
    </xdr:to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06400" y="4591304"/>
          <a:ext cx="111150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(Leuchstofflampe)</a:t>
          </a:r>
        </a:p>
      </xdr:txBody>
    </xdr:sp>
    <xdr:clientData/>
  </xdr:twoCellAnchor>
  <xdr:twoCellAnchor>
    <xdr:from>
      <xdr:col>0</xdr:col>
      <xdr:colOff>406400</xdr:colOff>
      <xdr:row>16</xdr:row>
      <xdr:rowOff>159512</xdr:rowOff>
    </xdr:from>
    <xdr:to>
      <xdr:col>1</xdr:col>
      <xdr:colOff>1060704</xdr:colOff>
      <xdr:row>18</xdr:row>
      <xdr:rowOff>22352</xdr:rowOff>
    </xdr:to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06400" y="4780280"/>
          <a:ext cx="1111504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00"/>
            <a:t>(Leuchstofflampe)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D7" sqref="D7"/>
    </sheetView>
  </sheetViews>
  <sheetFormatPr baseColWidth="10" defaultRowHeight="14.4" x14ac:dyDescent="0.3"/>
  <cols>
    <col min="1" max="1" width="6.6640625" style="53" customWidth="1"/>
    <col min="2" max="2" width="22.88671875" style="58" customWidth="1"/>
    <col min="3" max="3" width="19" style="58" customWidth="1"/>
    <col min="4" max="4" width="27.88671875" style="58" customWidth="1"/>
    <col min="5" max="5" width="21.109375" style="58" customWidth="1"/>
    <col min="6" max="6" width="12.44140625" style="58" customWidth="1"/>
    <col min="7" max="7" width="12.44140625" style="53" customWidth="1"/>
    <col min="8" max="8" width="11.5546875" style="53"/>
    <col min="9" max="9" width="7.77734375" style="53" customWidth="1"/>
    <col min="10" max="16384" width="11.5546875" style="53"/>
  </cols>
  <sheetData>
    <row r="1" spans="1:9" ht="38.4" customHeight="1" x14ac:dyDescent="0.65">
      <c r="A1" s="50"/>
      <c r="B1" s="52" t="s">
        <v>11</v>
      </c>
      <c r="C1" s="1"/>
      <c r="D1" s="1"/>
      <c r="E1" s="1"/>
      <c r="F1" s="1"/>
      <c r="G1" s="2"/>
      <c r="H1" s="2"/>
      <c r="I1" s="3"/>
    </row>
    <row r="2" spans="1:9" ht="156.6" customHeight="1" x14ac:dyDescent="0.3">
      <c r="A2" s="4"/>
      <c r="B2" s="5"/>
      <c r="C2" s="5"/>
      <c r="D2" s="5"/>
      <c r="E2" s="5"/>
      <c r="F2" s="5"/>
      <c r="G2" s="6"/>
      <c r="H2" s="6"/>
      <c r="I2" s="7"/>
    </row>
    <row r="3" spans="1:9" x14ac:dyDescent="0.3">
      <c r="A3" s="4"/>
      <c r="B3" s="5"/>
      <c r="C3" s="5"/>
      <c r="D3" s="5"/>
      <c r="E3" s="5"/>
      <c r="F3" s="5"/>
      <c r="G3" s="6"/>
      <c r="H3" s="6"/>
      <c r="I3" s="7"/>
    </row>
    <row r="4" spans="1:9" x14ac:dyDescent="0.3">
      <c r="A4" s="4"/>
      <c r="B4" s="5"/>
      <c r="C4" s="5"/>
      <c r="D4" s="5"/>
      <c r="E4" s="5"/>
      <c r="F4" s="5"/>
      <c r="G4" s="6"/>
      <c r="H4" s="6"/>
      <c r="I4" s="7"/>
    </row>
    <row r="5" spans="1:9" x14ac:dyDescent="0.3">
      <c r="A5" s="4"/>
      <c r="B5" s="46" t="s">
        <v>6</v>
      </c>
      <c r="C5" s="8" t="s">
        <v>2</v>
      </c>
      <c r="D5" s="8" t="s">
        <v>1</v>
      </c>
      <c r="E5" s="9" t="s">
        <v>7</v>
      </c>
      <c r="F5" s="10" t="s">
        <v>4</v>
      </c>
      <c r="G5" s="10" t="s">
        <v>3</v>
      </c>
      <c r="H5" s="11" t="s">
        <v>8</v>
      </c>
      <c r="I5" s="7"/>
    </row>
    <row r="6" spans="1:9" x14ac:dyDescent="0.3">
      <c r="A6" s="4"/>
      <c r="B6" s="59">
        <v>46</v>
      </c>
      <c r="C6" s="40">
        <v>0</v>
      </c>
      <c r="D6" s="41"/>
      <c r="E6" s="12"/>
      <c r="F6" s="12">
        <f>B6*C6*D6*E8/1000</f>
        <v>0</v>
      </c>
      <c r="G6" s="13">
        <f>F6*365</f>
        <v>0</v>
      </c>
      <c r="H6" s="61">
        <v>1.99</v>
      </c>
      <c r="I6" s="7"/>
    </row>
    <row r="7" spans="1:9" x14ac:dyDescent="0.3">
      <c r="A7" s="4"/>
      <c r="B7" s="59">
        <v>15</v>
      </c>
      <c r="C7" s="40">
        <v>0</v>
      </c>
      <c r="D7" s="41">
        <v>0</v>
      </c>
      <c r="E7" s="12"/>
      <c r="F7" s="12">
        <f>B7*C7*D7*E8/1000</f>
        <v>0</v>
      </c>
      <c r="G7" s="13">
        <f>F7*365</f>
        <v>0</v>
      </c>
      <c r="H7" s="61">
        <v>1.98</v>
      </c>
      <c r="I7" s="7"/>
    </row>
    <row r="8" spans="1:9" x14ac:dyDescent="0.3">
      <c r="A8" s="4"/>
      <c r="B8" s="59">
        <v>35</v>
      </c>
      <c r="C8" s="40">
        <v>0</v>
      </c>
      <c r="D8" s="41">
        <v>0</v>
      </c>
      <c r="E8" s="44">
        <v>0.18</v>
      </c>
      <c r="F8" s="12">
        <f>B8*C8*D8*E8/1000</f>
        <v>0</v>
      </c>
      <c r="G8" s="13">
        <f>F8*365</f>
        <v>0</v>
      </c>
      <c r="H8" s="61">
        <v>1.82</v>
      </c>
      <c r="I8" s="7"/>
    </row>
    <row r="9" spans="1:9" x14ac:dyDescent="0.3">
      <c r="A9" s="4"/>
      <c r="B9" s="59">
        <v>36</v>
      </c>
      <c r="C9" s="40">
        <v>0</v>
      </c>
      <c r="D9" s="41">
        <v>0</v>
      </c>
      <c r="E9" s="12"/>
      <c r="F9" s="12">
        <f>(B9+8)*C9*D9*E8/1000</f>
        <v>0</v>
      </c>
      <c r="G9" s="13">
        <f>F9*365</f>
        <v>0</v>
      </c>
      <c r="H9" s="61">
        <v>5.3</v>
      </c>
      <c r="I9" s="7"/>
    </row>
    <row r="10" spans="1:9" x14ac:dyDescent="0.3">
      <c r="A10" s="4"/>
      <c r="B10" s="60">
        <v>58</v>
      </c>
      <c r="C10" s="42">
        <v>0</v>
      </c>
      <c r="D10" s="43">
        <v>0</v>
      </c>
      <c r="E10" s="12"/>
      <c r="F10" s="15">
        <f>(B10+12)*C10*D10*E8/1000</f>
        <v>0</v>
      </c>
      <c r="G10" s="16">
        <f>F10*365</f>
        <v>0</v>
      </c>
      <c r="H10" s="62">
        <v>6.9</v>
      </c>
      <c r="I10" s="7"/>
    </row>
    <row r="11" spans="1:9" x14ac:dyDescent="0.3">
      <c r="A11" s="4"/>
      <c r="B11" s="18"/>
      <c r="C11" s="18"/>
      <c r="D11" s="5"/>
      <c r="E11" s="19" t="s">
        <v>10</v>
      </c>
      <c r="F11" s="19">
        <f>SUM(F6:F10)</f>
        <v>0</v>
      </c>
      <c r="G11" s="20">
        <f>SUM(G6:G10)</f>
        <v>0</v>
      </c>
      <c r="H11" s="21">
        <f>C6*H6+C7*H7+C8*H8+C9*H9+C10*H10</f>
        <v>0</v>
      </c>
      <c r="I11" s="7"/>
    </row>
    <row r="12" spans="1:9" x14ac:dyDescent="0.3">
      <c r="A12" s="4"/>
      <c r="B12" s="5"/>
      <c r="C12" s="5"/>
      <c r="D12" s="5"/>
      <c r="E12" s="5"/>
      <c r="F12" s="5"/>
      <c r="G12" s="6"/>
      <c r="H12" s="6"/>
      <c r="I12" s="7"/>
    </row>
    <row r="13" spans="1:9" x14ac:dyDescent="0.3">
      <c r="A13" s="4"/>
      <c r="B13" s="47" t="s">
        <v>0</v>
      </c>
      <c r="C13" s="22" t="s">
        <v>2</v>
      </c>
      <c r="D13" s="22" t="s">
        <v>1</v>
      </c>
      <c r="E13" s="23" t="s">
        <v>7</v>
      </c>
      <c r="F13" s="23" t="s">
        <v>4</v>
      </c>
      <c r="G13" s="23" t="s">
        <v>3</v>
      </c>
      <c r="H13" s="11" t="s">
        <v>8</v>
      </c>
      <c r="I13" s="7"/>
    </row>
    <row r="14" spans="1:9" x14ac:dyDescent="0.3">
      <c r="A14" s="4"/>
      <c r="B14" s="63">
        <v>4</v>
      </c>
      <c r="C14" s="65">
        <f t="shared" ref="C14:D14" si="0">C6</f>
        <v>0</v>
      </c>
      <c r="D14" s="66">
        <f t="shared" si="0"/>
        <v>0</v>
      </c>
      <c r="E14" s="24"/>
      <c r="F14" s="25">
        <f>B14*C14*D14*E16/1000</f>
        <v>0</v>
      </c>
      <c r="G14" s="26">
        <f>F14*365</f>
        <v>0</v>
      </c>
      <c r="H14" s="14">
        <v>7.49</v>
      </c>
      <c r="I14" s="7"/>
    </row>
    <row r="15" spans="1:9" x14ac:dyDescent="0.3">
      <c r="A15" s="4"/>
      <c r="B15" s="63">
        <v>2</v>
      </c>
      <c r="C15" s="65">
        <f t="shared" ref="C15:D18" si="1">C7</f>
        <v>0</v>
      </c>
      <c r="D15" s="66">
        <f t="shared" si="1"/>
        <v>0</v>
      </c>
      <c r="E15" s="27"/>
      <c r="F15" s="25">
        <f>B15*C15*D15*E16/1000</f>
        <v>0</v>
      </c>
      <c r="G15" s="26">
        <f>F15*365</f>
        <v>0</v>
      </c>
      <c r="H15" s="14">
        <v>8.89</v>
      </c>
      <c r="I15" s="7"/>
    </row>
    <row r="16" spans="1:9" x14ac:dyDescent="0.3">
      <c r="A16" s="4"/>
      <c r="B16" s="63">
        <v>5</v>
      </c>
      <c r="C16" s="65">
        <f t="shared" si="1"/>
        <v>0</v>
      </c>
      <c r="D16" s="66">
        <f t="shared" si="1"/>
        <v>0</v>
      </c>
      <c r="E16" s="27">
        <f>E8</f>
        <v>0.18</v>
      </c>
      <c r="F16" s="25">
        <f>B16*C16*D16*E16/1000</f>
        <v>0</v>
      </c>
      <c r="G16" s="26">
        <f>F16*365</f>
        <v>0</v>
      </c>
      <c r="H16" s="14">
        <v>6.49</v>
      </c>
      <c r="I16" s="7"/>
    </row>
    <row r="17" spans="1:10" x14ac:dyDescent="0.3">
      <c r="A17" s="4"/>
      <c r="B17" s="63">
        <v>17</v>
      </c>
      <c r="C17" s="65">
        <f t="shared" si="1"/>
        <v>0</v>
      </c>
      <c r="D17" s="66">
        <f t="shared" si="1"/>
        <v>0</v>
      </c>
      <c r="E17" s="27"/>
      <c r="F17" s="25">
        <f>B17*C17*D17*E16/1000</f>
        <v>0</v>
      </c>
      <c r="G17" s="26">
        <f>F17*365</f>
        <v>0</v>
      </c>
      <c r="H17" s="14">
        <v>19.29</v>
      </c>
      <c r="I17" s="7"/>
    </row>
    <row r="18" spans="1:10" x14ac:dyDescent="0.3">
      <c r="A18" s="4"/>
      <c r="B18" s="64">
        <v>20</v>
      </c>
      <c r="C18" s="67">
        <f t="shared" si="1"/>
        <v>0</v>
      </c>
      <c r="D18" s="68">
        <f t="shared" si="1"/>
        <v>0</v>
      </c>
      <c r="E18" s="28"/>
      <c r="F18" s="29">
        <f>B18*C18*D18*E16/1000</f>
        <v>0</v>
      </c>
      <c r="G18" s="30">
        <f>F18*365</f>
        <v>0</v>
      </c>
      <c r="H18" s="17">
        <v>26.49</v>
      </c>
      <c r="I18" s="7"/>
    </row>
    <row r="19" spans="1:10" x14ac:dyDescent="0.3">
      <c r="A19" s="4"/>
      <c r="B19" s="31"/>
      <c r="C19" s="31"/>
      <c r="D19" s="32"/>
      <c r="E19" s="19" t="s">
        <v>10</v>
      </c>
      <c r="F19" s="33">
        <f>SUM(F14:F18)</f>
        <v>0</v>
      </c>
      <c r="G19" s="34">
        <f>SUM(G14:G18)</f>
        <v>0</v>
      </c>
      <c r="H19" s="21">
        <f>H14*C14+H15*C15+H16*C16+H17*C17+H18*C18</f>
        <v>0</v>
      </c>
      <c r="I19" s="7"/>
    </row>
    <row r="20" spans="1:10" x14ac:dyDescent="0.3">
      <c r="A20" s="4"/>
      <c r="B20" s="5"/>
      <c r="C20" s="5"/>
      <c r="D20" s="5"/>
      <c r="E20" s="5"/>
      <c r="F20" s="5"/>
      <c r="G20" s="6"/>
      <c r="H20" s="6"/>
      <c r="I20" s="7"/>
    </row>
    <row r="21" spans="1:10" ht="15" thickBot="1" x14ac:dyDescent="0.35">
      <c r="A21" s="4"/>
      <c r="B21" s="5"/>
      <c r="C21" s="5"/>
      <c r="D21" s="5"/>
      <c r="E21" s="35" t="s">
        <v>9</v>
      </c>
      <c r="F21" s="31"/>
      <c r="G21" s="31"/>
      <c r="H21" s="36">
        <f>G11-G19</f>
        <v>0</v>
      </c>
      <c r="I21" s="37" t="s">
        <v>5</v>
      </c>
    </row>
    <row r="22" spans="1:10" x14ac:dyDescent="0.3">
      <c r="A22" s="4"/>
      <c r="B22" s="5"/>
      <c r="C22" s="5"/>
      <c r="D22" s="5"/>
      <c r="E22" s="5"/>
      <c r="F22" s="5"/>
      <c r="G22" s="5"/>
      <c r="H22" s="6"/>
      <c r="I22" s="7"/>
    </row>
    <row r="23" spans="1:10" x14ac:dyDescent="0.3">
      <c r="A23" s="4"/>
      <c r="B23" s="5"/>
      <c r="C23" s="5"/>
      <c r="D23" s="5"/>
      <c r="E23" s="5"/>
      <c r="F23" s="5"/>
      <c r="G23" s="5"/>
      <c r="H23" s="6"/>
      <c r="I23" s="7"/>
    </row>
    <row r="24" spans="1:10" ht="15" thickBot="1" x14ac:dyDescent="0.35">
      <c r="A24" s="4"/>
      <c r="B24" s="5"/>
      <c r="C24" s="5"/>
      <c r="D24" s="5"/>
      <c r="E24" s="5"/>
      <c r="F24" s="5"/>
      <c r="G24" s="5"/>
      <c r="H24" s="45">
        <f>IF(H21&lt;&gt;0,H19/H21,0)</f>
        <v>0</v>
      </c>
      <c r="I24" s="7"/>
    </row>
    <row r="25" spans="1:10" x14ac:dyDescent="0.3">
      <c r="A25" s="4"/>
      <c r="B25" s="5"/>
      <c r="C25" s="5"/>
      <c r="D25" s="5"/>
      <c r="E25" s="5"/>
      <c r="F25" s="5"/>
      <c r="G25" s="5"/>
      <c r="H25" s="6"/>
      <c r="I25" s="7"/>
    </row>
    <row r="26" spans="1:10" x14ac:dyDescent="0.3">
      <c r="A26" s="4"/>
      <c r="B26" s="5"/>
      <c r="C26" s="5"/>
      <c r="D26" s="5"/>
      <c r="E26" s="5"/>
      <c r="F26" s="5"/>
      <c r="G26" s="6"/>
      <c r="H26" s="48">
        <f>H21</f>
        <v>0</v>
      </c>
      <c r="I26" s="49" t="s">
        <v>5</v>
      </c>
      <c r="J26" s="54"/>
    </row>
    <row r="27" spans="1:10" ht="15" thickBot="1" x14ac:dyDescent="0.35">
      <c r="A27" s="38"/>
      <c r="B27" s="39"/>
      <c r="C27" s="39"/>
      <c r="D27" s="39"/>
      <c r="E27" s="39"/>
      <c r="F27" s="39"/>
      <c r="G27" s="39"/>
      <c r="H27" s="39"/>
      <c r="I27" s="51"/>
      <c r="J27" s="54"/>
    </row>
    <row r="28" spans="1:10" x14ac:dyDescent="0.3">
      <c r="B28" s="55"/>
      <c r="C28" s="55"/>
      <c r="D28" s="56"/>
      <c r="E28" s="56"/>
      <c r="F28" s="56"/>
      <c r="G28" s="57"/>
      <c r="H28" s="57"/>
      <c r="I28" s="57"/>
      <c r="J28" s="54"/>
    </row>
  </sheetData>
  <sheetProtection algorithmName="SHA-512" hashValue="34LA87KnLf5kDNxNZOI1F8mCKflPXxG95wdJwUt3a0CtGf9UmdcrTL4krS2Nsg2pGHbxhEaeektBQySvVphe0w==" saltValue="MBgolGiEj87Nl0yEMzwJZA==" spinCount="100000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MarioKlocker</dc:creator>
  <cp:lastModifiedBy>MarioKlocker</cp:lastModifiedBy>
  <cp:lastPrinted>2013-02-18T19:25:05Z</cp:lastPrinted>
  <dcterms:created xsi:type="dcterms:W3CDTF">2013-02-13T12:45:52Z</dcterms:created>
  <dcterms:modified xsi:type="dcterms:W3CDTF">2017-02-07T19:05:26Z</dcterms:modified>
</cp:coreProperties>
</file>